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9095" windowHeight="105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" i="1" l="1"/>
  <c r="E2" i="1"/>
  <c r="L2" i="1" l="1"/>
  <c r="K2" i="1"/>
  <c r="J2" i="1"/>
  <c r="M2" i="1" l="1"/>
  <c r="E15" i="1" l="1"/>
  <c r="E11" i="1"/>
  <c r="E10" i="1"/>
  <c r="E9" i="1"/>
  <c r="E8" i="1"/>
  <c r="E6" i="1"/>
</calcChain>
</file>

<file path=xl/sharedStrings.xml><?xml version="1.0" encoding="utf-8"?>
<sst xmlns="http://schemas.openxmlformats.org/spreadsheetml/2006/main" count="35" uniqueCount="33">
  <si>
    <t>Mineral concentration</t>
  </si>
  <si>
    <t>Water, mg/L</t>
  </si>
  <si>
    <t>Diet, %</t>
  </si>
  <si>
    <t>Mineral</t>
  </si>
  <si>
    <t>S</t>
  </si>
  <si>
    <t>Enter red values</t>
  </si>
  <si>
    <t>DMI, kg</t>
  </si>
  <si>
    <t>Milk, kg</t>
  </si>
  <si>
    <t>Total Diet Equivalent, %</t>
  </si>
  <si>
    <t>Trace Mineral</t>
  </si>
  <si>
    <t>Diet, ppm</t>
  </si>
  <si>
    <t>Total Diet Equivalent, ppm</t>
  </si>
  <si>
    <t>Mineral X</t>
  </si>
  <si>
    <t>Na</t>
  </si>
  <si>
    <t>K</t>
  </si>
  <si>
    <t>Cl</t>
  </si>
  <si>
    <t>Instructions</t>
  </si>
  <si>
    <t>2. Obtain an estimate of the minimum temperature (this is not critical; an average minimum for the month from a local weather station is adequate)</t>
  </si>
  <si>
    <t xml:space="preserve">1. Obtain milk yield, dietary mineral concentrations and DM intake from herd records </t>
  </si>
  <si>
    <t>5. The row designated 'Mineral X' is for any mineral you have interest in other than Na, K, S, and Cl.  The dietary concentation of 'Mineral X must be reported as a % , not ppm</t>
  </si>
  <si>
    <t>Min Temp, C</t>
  </si>
  <si>
    <t>Est. Water Intake, Liters</t>
  </si>
  <si>
    <t>DMI, lbs</t>
  </si>
  <si>
    <t>Milk, lbs</t>
  </si>
  <si>
    <t>Min Temp, F</t>
  </si>
  <si>
    <t>Estimated water intake, gallons</t>
  </si>
  <si>
    <t>3. Collect and submit a sample of the water that is being consumed by the cows</t>
  </si>
  <si>
    <t xml:space="preserve">4. Enter the mineral data into the spaces above. NOTE: some lab report sulfate, not sulfur. If your lab reports water sulfate, multiple by 0.333 and enter S into the spreadsheet  </t>
  </si>
  <si>
    <t>7. Values in yellow shaded cells are the outputs of interest</t>
  </si>
  <si>
    <t>Trace mineral Y</t>
  </si>
  <si>
    <t>6. The row designated 'Trace mineral Y' is for any trace mineral (i.e., dietary concentration given as ppm) you have interest in.</t>
  </si>
  <si>
    <t>Specific Minerals</t>
  </si>
  <si>
    <t>DCAD Diet equivalent, mEq/100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</si>
</sst>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66FF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164" fontId="3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/>
    <xf numFmtId="164" fontId="8" fillId="2" borderId="0" xfId="0" applyNumberFormat="1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Protection="1">
      <protection locked="0"/>
    </xf>
    <xf numFmtId="0" fontId="12" fillId="0" borderId="0" xfId="0" applyFont="1"/>
    <xf numFmtId="164" fontId="12" fillId="0" borderId="0" xfId="0" applyNumberFormat="1" applyFont="1"/>
    <xf numFmtId="1" fontId="12" fillId="0" borderId="0" xfId="0" applyNumberFormat="1" applyFont="1" applyAlignment="1">
      <alignment horizontal="center"/>
    </xf>
    <xf numFmtId="0" fontId="10" fillId="4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C8" sqref="C8"/>
    </sheetView>
  </sheetViews>
  <sheetFormatPr defaultRowHeight="15" x14ac:dyDescent="0.25"/>
  <cols>
    <col min="1" max="1" width="19.5703125" customWidth="1"/>
    <col min="2" max="2" width="15.42578125" customWidth="1"/>
    <col min="3" max="3" width="13.140625" customWidth="1"/>
    <col min="4" max="4" width="12.140625" customWidth="1"/>
    <col min="5" max="5" width="24.5703125" customWidth="1"/>
    <col min="6" max="6" width="10.42578125" customWidth="1"/>
    <col min="8" max="8" width="12" customWidth="1"/>
    <col min="12" max="12" width="14.7109375" customWidth="1"/>
  </cols>
  <sheetData>
    <row r="1" spans="1:14" x14ac:dyDescent="0.25">
      <c r="A1" s="6" t="s">
        <v>22</v>
      </c>
      <c r="B1" s="6" t="s">
        <v>23</v>
      </c>
      <c r="C1" s="6"/>
      <c r="D1" s="6" t="s">
        <v>24</v>
      </c>
      <c r="E1" s="1" t="s">
        <v>25</v>
      </c>
      <c r="J1" s="25" t="s">
        <v>6</v>
      </c>
      <c r="K1" s="25" t="s">
        <v>7</v>
      </c>
      <c r="L1" s="25" t="s">
        <v>20</v>
      </c>
      <c r="M1" s="25" t="s">
        <v>21</v>
      </c>
      <c r="N1" s="25"/>
    </row>
    <row r="2" spans="1:14" ht="18.75" x14ac:dyDescent="0.3">
      <c r="A2" s="12">
        <v>55</v>
      </c>
      <c r="B2" s="12">
        <v>79</v>
      </c>
      <c r="C2" s="13"/>
      <c r="D2" s="12">
        <v>65</v>
      </c>
      <c r="E2" s="7">
        <f>(16+1.58*J2+0.9*K2+1.2*L2+0.05*J2*(C8/100))*0.264</f>
        <v>28.992739199999999</v>
      </c>
      <c r="J2" s="26">
        <f>A2/2.2</f>
        <v>24.999999999999996</v>
      </c>
      <c r="K2" s="26">
        <f>B2/2.2</f>
        <v>35.909090909090907</v>
      </c>
      <c r="L2" s="26">
        <f>(D2-32)*0.5555</f>
        <v>18.331499999999998</v>
      </c>
      <c r="M2" s="27">
        <f>16+1.58*J2+0.9*K2+1.2*L2+0.05*J2*(C2/100)</f>
        <v>109.81598181818181</v>
      </c>
      <c r="N2" s="25"/>
    </row>
    <row r="3" spans="1:14" x14ac:dyDescent="0.25">
      <c r="A3" s="2"/>
      <c r="B3" s="2"/>
      <c r="C3" s="2"/>
      <c r="D3" s="2"/>
      <c r="E3" s="2"/>
    </row>
    <row r="4" spans="1:14" x14ac:dyDescent="0.25">
      <c r="A4" s="3"/>
      <c r="B4" s="3" t="s">
        <v>0</v>
      </c>
      <c r="C4" s="3"/>
      <c r="D4" s="15"/>
      <c r="E4" s="3"/>
    </row>
    <row r="5" spans="1:14" x14ac:dyDescent="0.25">
      <c r="A5" s="3" t="s">
        <v>3</v>
      </c>
      <c r="B5" s="16" t="s">
        <v>1</v>
      </c>
      <c r="C5" s="16" t="s">
        <v>2</v>
      </c>
      <c r="D5" s="3"/>
      <c r="E5" s="3" t="s">
        <v>8</v>
      </c>
    </row>
    <row r="6" spans="1:14" ht="18.75" x14ac:dyDescent="0.3">
      <c r="A6" s="28" t="s">
        <v>12</v>
      </c>
      <c r="B6" s="23">
        <v>40</v>
      </c>
      <c r="C6" s="23">
        <v>0.7</v>
      </c>
      <c r="D6" s="2"/>
      <c r="E6" s="8">
        <f>((($M$2*B6)/1000000)+(A$2*(C6/100)))/$A$2*100</f>
        <v>0.70798661685950404</v>
      </c>
    </row>
    <row r="7" spans="1:14" ht="18.75" x14ac:dyDescent="0.3">
      <c r="A7" s="21" t="s">
        <v>31</v>
      </c>
      <c r="B7" s="12"/>
      <c r="C7" s="12"/>
      <c r="D7" s="2"/>
      <c r="E7" s="11"/>
      <c r="G7" s="1"/>
    </row>
    <row r="8" spans="1:14" ht="18.75" x14ac:dyDescent="0.3">
      <c r="A8" s="19" t="s">
        <v>13</v>
      </c>
      <c r="B8" s="12">
        <v>30</v>
      </c>
      <c r="C8" s="12">
        <v>0.4</v>
      </c>
      <c r="D8" s="2"/>
      <c r="E8" s="8">
        <f>((($M$2*B8)/1000000)+(J$2*(C8/100)))/$J$2*100</f>
        <v>0.41317791781818186</v>
      </c>
      <c r="G8" s="3" t="s">
        <v>32</v>
      </c>
      <c r="I8" s="9">
        <f>(((E8/0.023)+(E9/0.039))-((E10/0.016)+(E11/0.0355)))</f>
        <v>-23.796778685795736</v>
      </c>
    </row>
    <row r="9" spans="1:14" ht="18.75" x14ac:dyDescent="0.3">
      <c r="A9" s="19" t="s">
        <v>14</v>
      </c>
      <c r="B9" s="12">
        <v>10</v>
      </c>
      <c r="C9" s="12">
        <v>1</v>
      </c>
      <c r="D9" s="2"/>
      <c r="E9" s="8">
        <f>((($M$2*B9)/1000000)+(J$2*(C9/100)))/$J$2*100</f>
        <v>1.0043926392727272</v>
      </c>
    </row>
    <row r="10" spans="1:14" ht="18.75" x14ac:dyDescent="0.3">
      <c r="A10" s="19" t="s">
        <v>4</v>
      </c>
      <c r="B10" s="12">
        <v>500</v>
      </c>
      <c r="C10" s="12">
        <v>0.4</v>
      </c>
      <c r="D10" s="2"/>
      <c r="E10" s="8">
        <f>((($M$2*B10)/1000000)+(J$2*(C10/100)))/$J$2*100</f>
        <v>0.61963196363636375</v>
      </c>
    </row>
    <row r="11" spans="1:14" ht="18.75" x14ac:dyDescent="0.3">
      <c r="A11" s="19" t="s">
        <v>15</v>
      </c>
      <c r="B11" s="12">
        <v>50</v>
      </c>
      <c r="C11" s="12">
        <v>1</v>
      </c>
      <c r="E11" s="8">
        <f>((($M$2*B11)/1000000)+(J$2*(C11/100)))/$J$2*100</f>
        <v>1.0219631963636364</v>
      </c>
    </row>
    <row r="12" spans="1:14" x14ac:dyDescent="0.25">
      <c r="A12" s="20"/>
    </row>
    <row r="13" spans="1:14" x14ac:dyDescent="0.25">
      <c r="A13" s="22"/>
      <c r="B13" s="1" t="s">
        <v>9</v>
      </c>
      <c r="C13" s="1"/>
      <c r="L13" s="14"/>
    </row>
    <row r="14" spans="1:14" x14ac:dyDescent="0.25">
      <c r="A14" s="22" t="s">
        <v>3</v>
      </c>
      <c r="B14" s="1" t="s">
        <v>1</v>
      </c>
      <c r="C14" s="1" t="s">
        <v>10</v>
      </c>
      <c r="E14" s="3" t="s">
        <v>11</v>
      </c>
    </row>
    <row r="15" spans="1:14" ht="18.75" x14ac:dyDescent="0.3">
      <c r="A15" s="28" t="s">
        <v>29</v>
      </c>
      <c r="B15" s="24">
        <v>12</v>
      </c>
      <c r="C15" s="24">
        <v>100</v>
      </c>
      <c r="E15" s="10">
        <f>(($M$2*B15)/$J$2)+C15</f>
        <v>152.71167127272727</v>
      </c>
    </row>
    <row r="20" spans="1:2" ht="21" x14ac:dyDescent="0.35">
      <c r="A20" s="5" t="s">
        <v>16</v>
      </c>
    </row>
    <row r="21" spans="1:2" ht="23.25" x14ac:dyDescent="0.35">
      <c r="B21" s="4" t="s">
        <v>5</v>
      </c>
    </row>
    <row r="22" spans="1:2" ht="15.75" x14ac:dyDescent="0.25">
      <c r="A22" s="17" t="s">
        <v>18</v>
      </c>
    </row>
    <row r="23" spans="1:2" ht="15.75" x14ac:dyDescent="0.25">
      <c r="A23" s="17" t="s">
        <v>17</v>
      </c>
    </row>
    <row r="24" spans="1:2" ht="15.75" x14ac:dyDescent="0.25">
      <c r="A24" s="17" t="s">
        <v>26</v>
      </c>
    </row>
    <row r="25" spans="1:2" ht="15.75" x14ac:dyDescent="0.25">
      <c r="A25" s="17" t="s">
        <v>27</v>
      </c>
    </row>
    <row r="26" spans="1:2" ht="15.75" x14ac:dyDescent="0.25">
      <c r="A26" s="18" t="s">
        <v>19</v>
      </c>
    </row>
    <row r="27" spans="1:2" ht="15.75" x14ac:dyDescent="0.25">
      <c r="A27" s="18" t="s">
        <v>30</v>
      </c>
    </row>
    <row r="28" spans="1:2" ht="15.75" x14ac:dyDescent="0.25">
      <c r="A28" s="17" t="s">
        <v>28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weiss.6</dc:creator>
  <cp:lastModifiedBy>eastridge.1</cp:lastModifiedBy>
  <dcterms:created xsi:type="dcterms:W3CDTF">2011-07-21T19:00:07Z</dcterms:created>
  <dcterms:modified xsi:type="dcterms:W3CDTF">2016-08-05T12:07:44Z</dcterms:modified>
</cp:coreProperties>
</file>